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8" windowHeight="9168" activeTab="0"/>
  </bookViews>
  <sheets>
    <sheet name="Стан забезпеч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<sst xmlns="http://schemas.openxmlformats.org/spreadsheetml/2006/main" count="19" uniqueCount="19">
  <si>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100% потреба</t>
  </si>
  <si>
    <t>**Різниця (заявка-факт)</t>
  </si>
  <si>
    <t>Заявка відповідно        до квоти</t>
  </si>
  <si>
    <t xml:space="preserve">За наказами </t>
  </si>
  <si>
    <t>за 2014</t>
  </si>
  <si>
    <t xml:space="preserve"> за  2015</t>
  </si>
  <si>
    <t>в тому числі по роках</t>
  </si>
  <si>
    <t>Фактично отримано</t>
  </si>
  <si>
    <t>% надход ження від заявки</t>
  </si>
  <si>
    <t>Перероз поділ</t>
  </si>
  <si>
    <t xml:space="preserve">Разом за рік отримано   </t>
  </si>
  <si>
    <t>% забезпече ння</t>
  </si>
  <si>
    <t>*на 260,260 тис. грн недопоставлен товар (EZ-Pak 62шт = 95,48тис.грн, Corpac 107шт=  164,78 тис.грн)</t>
  </si>
  <si>
    <t xml:space="preserve"> в 2014</t>
  </si>
  <si>
    <t>в  2015</t>
  </si>
  <si>
    <t>в  2016</t>
  </si>
  <si>
    <t>в   2017</t>
  </si>
  <si>
    <t>в 1 півріччі 2018</t>
  </si>
  <si>
    <t>Стан забезпеченості лікарськими засобами та виробами медичного призначення , що надійшли в централізованому порядку за рахунок державної програми за КПКВ  2301400 за напрямом "Централізована закупівля лікарських засобів та виробів медичного призначення для закладів охорони здоровя для забезпечення лікування хворим із серцево-судинними та судинно-мозковими захворюваннями"до ДУ "Інститут серця МОЗ України" протягом 2014, 2015, 2016, 2017 та 1 півріччя 2018 років (тис,грн)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</si>
</sst>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mmm/yyyy"/>
    <numFmt numFmtId="182" formatCode="0.0"/>
    <numFmt numFmtId="183" formatCode="#,##0.0"/>
    <numFmt numFmtId="184" formatCode="#,##0.000"/>
    <numFmt numFmtId="185" formatCode="0.0000"/>
    <numFmt numFmtId="186" formatCode="0.00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422]d\ mmmm\ yyyy&quot; р.&quot;"/>
    <numFmt numFmtId="194" formatCode="dd\.mm\.yy;@"/>
    <numFmt numFmtId="195" formatCode="dd\.mm\.yyyy;@"/>
    <numFmt numFmtId="196" formatCode="0000000000"/>
    <numFmt numFmtId="197" formatCode="00000000"/>
    <numFmt numFmtId="198" formatCode="00000000000"/>
    <numFmt numFmtId="199" formatCode="000000000000"/>
    <numFmt numFmtId="200" formatCode="#,##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raditional Arabic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33" borderId="0" xfId="0" applyFont="1" applyFill="1" applyAlignment="1">
      <alignment/>
    </xf>
    <xf numFmtId="0" fontId="10" fillId="34" borderId="11" xfId="57" applyNumberFormat="1" applyFont="1" applyFill="1" applyBorder="1" applyAlignment="1">
      <alignment horizontal="left" vertical="top"/>
      <protection/>
    </xf>
    <xf numFmtId="4" fontId="11" fillId="33" borderId="11" xfId="57" applyNumberFormat="1" applyFont="1" applyFill="1" applyBorder="1" applyAlignment="1">
      <alignment horizontal="right" vertical="top"/>
      <protection/>
    </xf>
    <xf numFmtId="0" fontId="6" fillId="0" borderId="12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/>
    </xf>
    <xf numFmtId="0" fontId="2" fillId="0" borderId="21" xfId="0" applyFont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3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" fontId="3" fillId="33" borderId="24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00" fontId="2" fillId="33" borderId="10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2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wrapText="1"/>
    </xf>
    <xf numFmtId="0" fontId="14" fillId="33" borderId="10" xfId="56" applyNumberFormat="1" applyFont="1" applyFill="1" applyBorder="1" applyAlignment="1">
      <alignment horizontal="right" vertical="center"/>
      <protection/>
    </xf>
    <xf numFmtId="0" fontId="14" fillId="33" borderId="10" xfId="56" applyNumberFormat="1" applyFont="1" applyFill="1" applyBorder="1" applyAlignment="1">
      <alignment horizontal="right"/>
      <protection/>
    </xf>
    <xf numFmtId="4" fontId="2" fillId="33" borderId="10" xfId="0" applyNumberFormat="1" applyFont="1" applyFill="1" applyBorder="1" applyAlignment="1">
      <alignment horizontal="left"/>
    </xf>
    <xf numFmtId="0" fontId="2" fillId="33" borderId="10" xfId="60" applyFont="1" applyFill="1" applyBorder="1" applyAlignment="1">
      <alignment horizontal="left"/>
      <protection/>
    </xf>
    <xf numFmtId="4" fontId="14" fillId="34" borderId="35" xfId="53" applyNumberFormat="1" applyFont="1" applyFill="1" applyBorder="1" applyAlignment="1">
      <alignment horizontal="right" vertical="top"/>
      <protection/>
    </xf>
    <xf numFmtId="2" fontId="2" fillId="33" borderId="10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9" fillId="33" borderId="12" xfId="56" applyNumberFormat="1" applyFont="1" applyFill="1" applyBorder="1" applyAlignment="1">
      <alignment horizontal="right"/>
      <protection/>
    </xf>
    <xf numFmtId="4" fontId="5" fillId="33" borderId="12" xfId="0" applyNumberFormat="1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2" fillId="0" borderId="41" xfId="0" applyFont="1" applyBorder="1" applyAlignment="1">
      <alignment/>
    </xf>
    <xf numFmtId="4" fontId="2" fillId="33" borderId="42" xfId="0" applyNumberFormat="1" applyFont="1" applyFill="1" applyBorder="1" applyAlignment="1">
      <alignment/>
    </xf>
    <xf numFmtId="4" fontId="14" fillId="33" borderId="42" xfId="59" applyNumberFormat="1" applyFont="1" applyFill="1" applyBorder="1" applyAlignment="1">
      <alignment horizontal="left"/>
      <protection/>
    </xf>
    <xf numFmtId="0" fontId="2" fillId="33" borderId="42" xfId="0" applyFont="1" applyFill="1" applyBorder="1" applyAlignment="1">
      <alignment/>
    </xf>
    <xf numFmtId="0" fontId="2" fillId="33" borderId="4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182" fontId="3" fillId="33" borderId="20" xfId="0" applyNumberFormat="1" applyFont="1" applyFill="1" applyBorder="1" applyAlignment="1">
      <alignment/>
    </xf>
    <xf numFmtId="3" fontId="12" fillId="34" borderId="13" xfId="54" applyNumberFormat="1" applyFont="1" applyFill="1" applyBorder="1" applyAlignment="1">
      <alignment horizontal="right"/>
      <protection/>
    </xf>
    <xf numFmtId="3" fontId="2" fillId="33" borderId="34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6" fillId="33" borderId="44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tabSelected="1" zoomScalePageLayoutView="0" workbookViewId="0" topLeftCell="A1">
      <selection activeCell="Q2" sqref="Q2"/>
    </sheetView>
  </sheetViews>
  <sheetFormatPr defaultColWidth="9.00390625" defaultRowHeight="12.75"/>
  <cols>
    <col min="1" max="1" width="2.00390625" style="0" customWidth="1"/>
    <col min="2" max="2" width="13.00390625" style="0" customWidth="1"/>
    <col min="3" max="4" width="15.50390625" style="0" customWidth="1"/>
    <col min="5" max="5" width="12.625" style="0" customWidth="1"/>
    <col min="6" max="6" width="15.625" style="0" hidden="1" customWidth="1"/>
    <col min="7" max="7" width="17.125" style="0" customWidth="1"/>
    <col min="8" max="8" width="11.50390625" style="0" customWidth="1"/>
    <col min="9" max="10" width="13.625" style="0" customWidth="1"/>
    <col min="11" max="11" width="13.875" style="0" customWidth="1"/>
    <col min="12" max="12" width="14.125" style="0" customWidth="1"/>
    <col min="13" max="13" width="13.50390625" style="0" customWidth="1"/>
    <col min="14" max="14" width="10.875" style="0" customWidth="1"/>
    <col min="17" max="17" width="11.00390625" style="0" bestFit="1" customWidth="1"/>
  </cols>
  <sheetData>
    <row r="1" ht="15.75" customHeight="1"/>
    <row r="2" spans="2:14" ht="55.5" customHeight="1" thickBot="1">
      <c r="B2" s="86" t="s">
        <v>18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9" customHeight="1" thickBot="1">
      <c r="A3" s="4"/>
      <c r="B3" s="16">
        <v>2301400</v>
      </c>
      <c r="C3" s="87" t="s">
        <v>0</v>
      </c>
      <c r="D3" s="87" t="s">
        <v>2</v>
      </c>
      <c r="E3" s="87" t="s">
        <v>11</v>
      </c>
      <c r="F3" s="89" t="s">
        <v>7</v>
      </c>
      <c r="G3" s="90"/>
      <c r="H3" s="91" t="s">
        <v>6</v>
      </c>
      <c r="I3" s="92"/>
      <c r="J3" s="92"/>
      <c r="K3" s="92"/>
      <c r="L3" s="93"/>
      <c r="M3" s="94" t="s">
        <v>1</v>
      </c>
      <c r="N3" s="96" t="s">
        <v>8</v>
      </c>
    </row>
    <row r="4" spans="1:14" ht="57" customHeight="1" thickBot="1">
      <c r="A4" s="4"/>
      <c r="B4" s="24"/>
      <c r="C4" s="88"/>
      <c r="D4" s="88"/>
      <c r="E4" s="88"/>
      <c r="F4" s="59" t="s">
        <v>9</v>
      </c>
      <c r="G4" s="60" t="s">
        <v>3</v>
      </c>
      <c r="H4" s="61" t="s">
        <v>13</v>
      </c>
      <c r="I4" s="62" t="s">
        <v>14</v>
      </c>
      <c r="J4" s="62" t="s">
        <v>15</v>
      </c>
      <c r="K4" s="62" t="s">
        <v>16</v>
      </c>
      <c r="L4" s="63" t="s">
        <v>17</v>
      </c>
      <c r="M4" s="95"/>
      <c r="N4" s="97"/>
    </row>
    <row r="5" spans="1:14" ht="18">
      <c r="A5" s="4"/>
      <c r="B5" s="12"/>
      <c r="C5" s="13"/>
      <c r="D5" s="13"/>
      <c r="E5" s="65"/>
      <c r="F5" s="12"/>
      <c r="G5" s="76">
        <v>2014</v>
      </c>
      <c r="H5" s="71"/>
      <c r="I5" s="14"/>
      <c r="J5" s="14"/>
      <c r="K5" s="14"/>
      <c r="L5" s="14"/>
      <c r="M5" s="47"/>
      <c r="N5" s="15"/>
    </row>
    <row r="6" spans="1:18" ht="21" customHeight="1">
      <c r="A6" s="4"/>
      <c r="B6" s="26" t="s">
        <v>4</v>
      </c>
      <c r="C6" s="29">
        <v>43590.24</v>
      </c>
      <c r="D6" s="29">
        <v>5357.9</v>
      </c>
      <c r="E6" s="29">
        <v>12.3</v>
      </c>
      <c r="F6" s="67"/>
      <c r="G6" s="77">
        <f>H6+I6</f>
        <v>5097.63682</v>
      </c>
      <c r="H6" s="72">
        <v>895.27682</v>
      </c>
      <c r="I6" s="2">
        <v>4202.36</v>
      </c>
      <c r="J6" s="52"/>
      <c r="K6" s="52"/>
      <c r="L6" s="52"/>
      <c r="M6" s="48">
        <v>260.26</v>
      </c>
      <c r="N6" s="11">
        <f>G6/C6*100</f>
        <v>11.694445407962883</v>
      </c>
      <c r="P6" s="1"/>
      <c r="Q6" s="1"/>
      <c r="R6" s="1"/>
    </row>
    <row r="7" spans="1:14" ht="30.75" customHeight="1">
      <c r="A7" s="4"/>
      <c r="B7" s="10"/>
      <c r="C7" s="29"/>
      <c r="D7" s="29"/>
      <c r="E7" s="29"/>
      <c r="F7" s="68"/>
      <c r="G7" s="78">
        <v>2015</v>
      </c>
      <c r="H7" s="73"/>
      <c r="I7" s="53"/>
      <c r="J7" s="52"/>
      <c r="K7" s="52"/>
      <c r="L7" s="52"/>
      <c r="M7" s="48"/>
      <c r="N7" s="11"/>
    </row>
    <row r="8" spans="1:17" ht="30" customHeight="1">
      <c r="A8" s="4"/>
      <c r="B8" s="25" t="s">
        <v>5</v>
      </c>
      <c r="C8" s="29">
        <v>188202.9</v>
      </c>
      <c r="D8" s="29">
        <v>48295.4</v>
      </c>
      <c r="E8" s="29">
        <v>25.7</v>
      </c>
      <c r="F8" s="67"/>
      <c r="G8" s="77">
        <f>I8+J8</f>
        <v>37067.094110000005</v>
      </c>
      <c r="H8" s="74"/>
      <c r="I8" s="2">
        <v>4273.71111</v>
      </c>
      <c r="J8" s="2">
        <v>32793.383</v>
      </c>
      <c r="K8" s="34"/>
      <c r="L8" s="34"/>
      <c r="M8" s="48">
        <f>D8-G8</f>
        <v>11228.305889999996</v>
      </c>
      <c r="N8" s="11">
        <f>G8/C8*100</f>
        <v>19.695283181077446</v>
      </c>
      <c r="Q8" s="42"/>
    </row>
    <row r="9" spans="1:14" ht="38.25" customHeight="1">
      <c r="A9" s="4"/>
      <c r="B9" s="30"/>
      <c r="C9" s="29"/>
      <c r="D9" s="29"/>
      <c r="E9" s="29"/>
      <c r="F9" s="69"/>
      <c r="G9" s="79">
        <v>2016</v>
      </c>
      <c r="H9" s="74"/>
      <c r="I9" s="52"/>
      <c r="J9" s="54"/>
      <c r="K9" s="3"/>
      <c r="L9" s="3"/>
      <c r="M9" s="48"/>
      <c r="N9" s="11"/>
    </row>
    <row r="10" spans="1:14" ht="21.75" customHeight="1">
      <c r="A10" s="4"/>
      <c r="B10" s="25">
        <v>2016</v>
      </c>
      <c r="C10" s="29">
        <v>166612.4</v>
      </c>
      <c r="D10" s="29">
        <v>50000</v>
      </c>
      <c r="E10" s="29">
        <v>30</v>
      </c>
      <c r="F10" s="67"/>
      <c r="G10" s="77">
        <f>J10+K10+L10</f>
        <v>38303.05014</v>
      </c>
      <c r="H10" s="74"/>
      <c r="I10" s="55"/>
      <c r="J10" s="3"/>
      <c r="K10" s="56">
        <v>24659.14487</v>
      </c>
      <c r="L10" s="51">
        <v>13643.90527</v>
      </c>
      <c r="M10" s="48">
        <f>D10-G10</f>
        <v>11696.94986</v>
      </c>
      <c r="N10" s="11">
        <f>G10/C10*100</f>
        <v>22.9893154050959</v>
      </c>
    </row>
    <row r="11" spans="1:14" ht="21.75" customHeight="1">
      <c r="A11" s="4"/>
      <c r="B11" s="25"/>
      <c r="C11" s="29"/>
      <c r="D11" s="29"/>
      <c r="E11" s="29"/>
      <c r="F11" s="67"/>
      <c r="G11" s="78">
        <v>2017</v>
      </c>
      <c r="H11" s="74"/>
      <c r="I11" s="55"/>
      <c r="J11" s="3"/>
      <c r="K11" s="2"/>
      <c r="L11" s="2"/>
      <c r="M11" s="48"/>
      <c r="N11" s="11"/>
    </row>
    <row r="12" spans="1:14" ht="25.5" customHeight="1">
      <c r="A12" s="4"/>
      <c r="B12" s="25">
        <v>2017</v>
      </c>
      <c r="C12" s="29">
        <v>170645.6</v>
      </c>
      <c r="D12" s="29">
        <v>50000</v>
      </c>
      <c r="E12" s="29">
        <v>29.3</v>
      </c>
      <c r="F12" s="67"/>
      <c r="G12" s="80">
        <f>K12+L12</f>
        <v>1816.78052</v>
      </c>
      <c r="H12" s="74"/>
      <c r="I12" s="3"/>
      <c r="J12" s="3"/>
      <c r="K12" s="3">
        <v>0</v>
      </c>
      <c r="L12" s="57">
        <v>1816.78052</v>
      </c>
      <c r="M12" s="48">
        <f>D12-G12</f>
        <v>48183.21948</v>
      </c>
      <c r="N12" s="11">
        <f>G12/C12*100</f>
        <v>1.0646512538266442</v>
      </c>
    </row>
    <row r="13" spans="1:14" ht="25.5" customHeight="1">
      <c r="A13" s="4"/>
      <c r="B13" s="43"/>
      <c r="C13" s="44"/>
      <c r="D13" s="44"/>
      <c r="E13" s="44"/>
      <c r="F13" s="70"/>
      <c r="G13" s="20">
        <v>2018</v>
      </c>
      <c r="H13" s="58"/>
      <c r="I13" s="45"/>
      <c r="J13" s="45"/>
      <c r="K13" s="3"/>
      <c r="L13" s="3"/>
      <c r="M13" s="50"/>
      <c r="N13" s="46"/>
    </row>
    <row r="14" spans="1:14" ht="25.5" customHeight="1">
      <c r="A14" s="4"/>
      <c r="B14" s="43">
        <v>2018</v>
      </c>
      <c r="C14" s="44">
        <v>285750.5</v>
      </c>
      <c r="D14" s="44">
        <v>50000</v>
      </c>
      <c r="E14" s="81">
        <v>17.497</v>
      </c>
      <c r="F14" s="70"/>
      <c r="G14" s="82"/>
      <c r="H14" s="58"/>
      <c r="I14" s="45"/>
      <c r="J14" s="45"/>
      <c r="K14" s="3"/>
      <c r="L14" s="3">
        <v>0</v>
      </c>
      <c r="M14" s="83">
        <v>0</v>
      </c>
      <c r="N14" s="84">
        <v>0</v>
      </c>
    </row>
    <row r="15" spans="1:14" ht="25.5" customHeight="1" thickBot="1">
      <c r="A15" s="4"/>
      <c r="B15" s="43"/>
      <c r="C15" s="44"/>
      <c r="D15" s="44"/>
      <c r="E15" s="66"/>
      <c r="F15" s="70"/>
      <c r="G15" s="66"/>
      <c r="H15" s="58"/>
      <c r="I15" s="45"/>
      <c r="J15" s="45"/>
      <c r="K15" s="3"/>
      <c r="L15" s="3"/>
      <c r="M15" s="50"/>
      <c r="N15" s="46"/>
    </row>
    <row r="16" spans="1:14" ht="4.5" customHeight="1" thickBot="1">
      <c r="A16" s="4"/>
      <c r="B16" s="17"/>
      <c r="C16" s="19"/>
      <c r="D16" s="19"/>
      <c r="E16" s="64"/>
      <c r="F16" s="35"/>
      <c r="G16" s="75"/>
      <c r="H16" s="35"/>
      <c r="I16" s="36"/>
      <c r="J16" s="36"/>
      <c r="K16" s="18"/>
      <c r="L16" s="49"/>
      <c r="M16" s="19"/>
      <c r="N16" s="20"/>
    </row>
    <row r="17" spans="1:14" ht="38.25" customHeight="1" thickBot="1">
      <c r="A17" s="4"/>
      <c r="B17" s="21" t="s">
        <v>10</v>
      </c>
      <c r="C17" s="22"/>
      <c r="D17" s="22"/>
      <c r="E17" s="37"/>
      <c r="F17" s="38"/>
      <c r="G17" s="39"/>
      <c r="H17" s="31">
        <f>SUM(H6:H16)-H7</f>
        <v>895.27682</v>
      </c>
      <c r="I17" s="32">
        <f>SUM(I6:I16)-I7</f>
        <v>8476.07111</v>
      </c>
      <c r="J17" s="32">
        <f>SUM(J6:J16)-J9</f>
        <v>32793.383</v>
      </c>
      <c r="K17" s="33">
        <f>SUM(K6:K16)</f>
        <v>24659.14487</v>
      </c>
      <c r="L17" s="33">
        <f>SUM(L6:L16)</f>
        <v>15460.68579</v>
      </c>
      <c r="M17" s="22"/>
      <c r="N17" s="23"/>
    </row>
    <row r="18" spans="1:14" ht="17.25" customHeight="1">
      <c r="A18" s="4"/>
      <c r="B18" s="8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9.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</row>
    <row r="20" spans="1:14" ht="17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</row>
    <row r="21" spans="1:14" ht="33.75" customHeight="1">
      <c r="A21" s="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ht="33.75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4:7" ht="62.25" customHeight="1">
      <c r="D23" s="27"/>
      <c r="E23" s="40"/>
      <c r="G23" s="1"/>
    </row>
    <row r="24" spans="4:7" ht="15">
      <c r="D24" s="27"/>
      <c r="E24" s="41"/>
      <c r="F24" s="28"/>
      <c r="G24" s="1"/>
    </row>
    <row r="25" spans="4:5" ht="15">
      <c r="D25" s="27"/>
      <c r="E25" s="40"/>
    </row>
  </sheetData>
  <sheetProtection/>
  <mergeCells count="9">
    <mergeCell ref="B21:N21"/>
    <mergeCell ref="B2:N2"/>
    <mergeCell ref="C3:C4"/>
    <mergeCell ref="D3:D4"/>
    <mergeCell ref="E3:E4"/>
    <mergeCell ref="F3:G3"/>
    <mergeCell ref="H3:L3"/>
    <mergeCell ref="M3:M4"/>
    <mergeCell ref="N3:N4"/>
  </mergeCells>
  <printOptions/>
  <pageMargins left="0.5118110236220472" right="0.11811023622047245" top="0.35433070866141736" bottom="0.7480314960629921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1112-1111111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Глеб</dc:creator>
  <cp:keywords/>
  <dc:description/>
  <cp:lastModifiedBy>Svetlana Gnatenko</cp:lastModifiedBy>
  <cp:lastPrinted>2018-10-16T08:16:05Z</cp:lastPrinted>
  <dcterms:created xsi:type="dcterms:W3CDTF">2002-09-21T08:35:03Z</dcterms:created>
  <dcterms:modified xsi:type="dcterms:W3CDTF">2018-10-16T09:19:14Z</dcterms:modified>
  <cp:category/>
  <cp:version/>
  <cp:contentType/>
  <cp:contentStatus/>
</cp:coreProperties>
</file>